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200" windowHeight="10260" activeTab="0"/>
  </bookViews>
  <sheets>
    <sheet name="Glaslichte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<sst xmlns="http://schemas.openxmlformats.org/spreadsheetml/2006/main" count="50" uniqueCount="49">
  <si>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M08</t>
  </si>
  <si>
    <t>Dachbalkon "CABRIO"</t>
  </si>
  <si>
    <t>P19</t>
  </si>
  <si>
    <t>Summe</t>
  </si>
  <si>
    <t>M35</t>
  </si>
  <si>
    <t>Dachflächenfenster</t>
  </si>
  <si>
    <r>
      <t xml:space="preserve">Basis der Berechnung ist die </t>
    </r>
    <r>
      <rPr>
        <b/>
        <sz val="11"/>
        <rFont val="Arial"/>
        <family val="2"/>
      </rPr>
      <t>Glaslichte</t>
    </r>
    <r>
      <rPr>
        <sz val="11"/>
        <rFont val="Arial"/>
        <family val="2"/>
      </rPr>
      <t xml:space="preserve"> der Fenster</t>
    </r>
  </si>
  <si>
    <t>Fixverglaste Schrägelemente (Ergänzungselement für Dachflächenfenster)</t>
  </si>
  <si>
    <t>Typen-
code</t>
  </si>
  <si>
    <t>Fassadenlichtelemente (Ergänzungselement für Dachflächenfenster)</t>
  </si>
  <si>
    <t>Oberteil</t>
  </si>
  <si>
    <t>Unterteil</t>
  </si>
  <si>
    <t>Dachterrasse</t>
  </si>
  <si>
    <t>BELICHTUNGSTABELLE
VELUX DACHFLÄCHENFENSTER</t>
  </si>
  <si>
    <t>Lichtfläche
m²/Stk</t>
  </si>
  <si>
    <t>Stockaußenmaß
Breite mm</t>
  </si>
  <si>
    <t>Stockaußenmaß
Höhe mm</t>
  </si>
  <si>
    <t>Belichtete
Fußbodenfläche m²</t>
  </si>
  <si>
    <t>Die Mindestbelichtung von Hauptwohnräumen ist in
den jeweiligen Landesbauverordnungen geregelt.
Als Faustformel:
1/10 der Fußbodenfläche als Glasfläche
 bzw. bei Raumtiefe ≥ 5m 1/8</t>
  </si>
  <si>
    <t>Summe Belichtete Fußbodenfläche m²</t>
  </si>
  <si>
    <t>EINGABE
Anzahl Stk.</t>
  </si>
  <si>
    <t>CK02</t>
  </si>
  <si>
    <t>CK04</t>
  </si>
  <si>
    <t>FK04</t>
  </si>
  <si>
    <t>FK06</t>
  </si>
  <si>
    <t>MK04</t>
  </si>
  <si>
    <t>MK06</t>
  </si>
  <si>
    <t>MK08</t>
  </si>
  <si>
    <t>MK10</t>
  </si>
  <si>
    <t>MK12</t>
  </si>
  <si>
    <t>PK04</t>
  </si>
  <si>
    <t>PK06</t>
  </si>
  <si>
    <t>PK08</t>
  </si>
  <si>
    <t>PK10</t>
  </si>
  <si>
    <t>SK06</t>
  </si>
  <si>
    <t>SK08</t>
  </si>
  <si>
    <t>SK10</t>
  </si>
  <si>
    <t>UK04</t>
  </si>
  <si>
    <t>UK08</t>
  </si>
  <si>
    <t>UK10</t>
  </si>
  <si>
    <t>MK34</t>
  </si>
  <si>
    <t>PK34</t>
  </si>
  <si>
    <t>SK34</t>
  </si>
  <si>
    <t>UK34</t>
  </si>
  <si>
    <t>MK35</t>
  </si>
  <si>
    <t>PK35</t>
  </si>
  <si>
    <t>SK35</t>
  </si>
  <si>
    <t>UK35</t>
  </si>
  <si>
    <t>FK08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</si>
</sst>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0.000"/>
    <numFmt numFmtId="179" formatCode="0.000000"/>
    <numFmt numFmtId="180" formatCode="0.0000"/>
  </numFmts>
  <fonts count="41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" fontId="3" fillId="0" borderId="11" xfId="0" applyNumberFormat="1" applyFont="1" applyFill="1" applyBorder="1" applyAlignment="1" applyProtection="1">
      <alignment horizontal="left"/>
      <protection hidden="1"/>
    </xf>
    <xf numFmtId="4" fontId="3" fillId="0" borderId="12" xfId="0" applyNumberFormat="1" applyFont="1" applyFill="1" applyBorder="1" applyAlignment="1" applyProtection="1">
      <alignment horizontal="left"/>
      <protection hidden="1"/>
    </xf>
    <xf numFmtId="4" fontId="3" fillId="0" borderId="13" xfId="0" applyNumberFormat="1" applyFont="1" applyFill="1" applyBorder="1" applyAlignment="1" applyProtection="1">
      <alignment horizontal="left"/>
      <protection hidden="1"/>
    </xf>
    <xf numFmtId="0" fontId="3" fillId="0" borderId="13" xfId="0" applyFont="1" applyBorder="1" applyAlignment="1" applyProtection="1">
      <alignment horizontal="left"/>
      <protection hidden="1"/>
    </xf>
    <xf numFmtId="4" fontId="0" fillId="33" borderId="10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 horizontal="center"/>
      <protection hidden="1"/>
    </xf>
    <xf numFmtId="4" fontId="0" fillId="33" borderId="10" xfId="0" applyNumberFormat="1" applyFill="1" applyBorder="1" applyAlignment="1" applyProtection="1">
      <alignment horizontal="center" wrapText="1"/>
      <protection hidden="1"/>
    </xf>
    <xf numFmtId="0" fontId="0" fillId="0" borderId="0" xfId="0" applyFill="1" applyAlignment="1" applyProtection="1">
      <alignment/>
      <protection hidden="1"/>
    </xf>
    <xf numFmtId="4" fontId="0" fillId="0" borderId="13" xfId="0" applyNumberFormat="1" applyBorder="1" applyAlignment="1" applyProtection="1">
      <alignment horizontal="center"/>
      <protection hidden="1"/>
    </xf>
    <xf numFmtId="178" fontId="0" fillId="0" borderId="0" xfId="0" applyNumberFormat="1" applyAlignment="1" applyProtection="1">
      <alignment/>
      <protection hidden="1"/>
    </xf>
    <xf numFmtId="178" fontId="0" fillId="0" borderId="0" xfId="0" applyNumberFormat="1" applyAlignment="1" applyProtection="1">
      <alignment horizontal="center"/>
      <protection hidden="1"/>
    </xf>
    <xf numFmtId="4" fontId="0" fillId="0" borderId="10" xfId="0" applyNumberFormat="1" applyBorder="1" applyAlignment="1" applyProtection="1">
      <alignment horizontal="center"/>
      <protection hidden="1"/>
    </xf>
    <xf numFmtId="4" fontId="3" fillId="33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 wrapText="1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 wrapText="1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left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2" fontId="0" fillId="0" borderId="0" xfId="0" applyNumberFormat="1" applyFill="1" applyAlignment="1" applyProtection="1">
      <alignment horizontal="left"/>
      <protection hidden="1"/>
    </xf>
    <xf numFmtId="2" fontId="0" fillId="0" borderId="0" xfId="0" applyNumberFormat="1" applyFill="1" applyAlignment="1" applyProtection="1">
      <alignment horizontal="center"/>
      <protection hidden="1"/>
    </xf>
    <xf numFmtId="2" fontId="0" fillId="0" borderId="10" xfId="0" applyNumberFormat="1" applyFill="1" applyBorder="1" applyAlignment="1" applyProtection="1">
      <alignment horizontal="center" wrapText="1"/>
      <protection hidden="1"/>
    </xf>
    <xf numFmtId="2" fontId="0" fillId="0" borderId="10" xfId="0" applyNumberForma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2" fontId="0" fillId="0" borderId="12" xfId="0" applyNumberFormat="1" applyFill="1" applyBorder="1" applyAlignment="1" applyProtection="1">
      <alignment horizontal="center"/>
      <protection hidden="1"/>
    </xf>
    <xf numFmtId="2" fontId="3" fillId="0" borderId="10" xfId="0" applyNumberFormat="1" applyFont="1" applyFill="1" applyBorder="1" applyAlignment="1" applyProtection="1">
      <alignment horizontal="center"/>
      <protection hidden="1"/>
    </xf>
    <xf numFmtId="2" fontId="3" fillId="0" borderId="0" xfId="0" applyNumberFormat="1" applyFont="1" applyFill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1" fontId="0" fillId="0" borderId="10" xfId="0" applyNumberForma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G49"/>
  <sheetViews>
    <sheetView tabSelected="1" zoomScale="75" zoomScaleNormal="75" zoomScalePageLayoutView="0" workbookViewId="0" topLeftCell="A1">
      <selection activeCell="A37" sqref="A37"/>
    </sheetView>
  </sheetViews>
  <sheetFormatPr defaultColWidth="11.421875" defaultRowHeight="12.75"/>
  <cols>
    <col min="1" max="1" width="11.421875" style="14" customWidth="1"/>
    <col min="2" max="2" width="7.7109375" style="33" customWidth="1"/>
    <col min="3" max="4" width="14.421875" style="14" bestFit="1" customWidth="1"/>
    <col min="5" max="5" width="10.421875" style="35" bestFit="1" customWidth="1"/>
    <col min="6" max="6" width="17.7109375" style="12" customWidth="1"/>
    <col min="7" max="7" width="5.7109375" style="1" customWidth="1"/>
    <col min="8" max="8" width="5.421875" style="1" bestFit="1" customWidth="1"/>
    <col min="9" max="9" width="12.421875" style="4" bestFit="1" customWidth="1"/>
    <col min="10" max="10" width="5.140625" style="1" bestFit="1" customWidth="1"/>
    <col min="11" max="11" width="5.7109375" style="1" bestFit="1" customWidth="1"/>
    <col min="12" max="12" width="6.00390625" style="1" bestFit="1" customWidth="1"/>
    <col min="13" max="13" width="12.421875" style="1" bestFit="1" customWidth="1"/>
    <col min="14" max="14" width="4.421875" style="1" bestFit="1" customWidth="1"/>
    <col min="15" max="15" width="5.7109375" style="1" bestFit="1" customWidth="1"/>
    <col min="16" max="16" width="5.421875" style="1" bestFit="1" customWidth="1"/>
    <col min="17" max="17" width="12.421875" style="1" bestFit="1" customWidth="1"/>
    <col min="18" max="18" width="8.28125" style="1" bestFit="1" customWidth="1"/>
    <col min="19" max="19" width="5.7109375" style="1" customWidth="1"/>
    <col min="20" max="20" width="5.421875" style="1" customWidth="1"/>
    <col min="21" max="21" width="12.421875" style="1" bestFit="1" customWidth="1"/>
    <col min="22" max="16384" width="11.421875" style="1" customWidth="1"/>
  </cols>
  <sheetData>
    <row r="1" spans="1:9" s="11" customFormat="1" ht="34.5" customHeight="1">
      <c r="A1" s="46" t="s">
        <v>13</v>
      </c>
      <c r="B1" s="46"/>
      <c r="C1" s="46"/>
      <c r="D1" s="46"/>
      <c r="E1" s="46"/>
      <c r="F1" s="46"/>
      <c r="G1" s="10"/>
      <c r="H1" s="10"/>
      <c r="I1" s="4"/>
    </row>
    <row r="2" spans="1:9" s="11" customFormat="1" ht="12.75" customHeight="1">
      <c r="A2" s="20"/>
      <c r="B2" s="20"/>
      <c r="C2" s="20"/>
      <c r="D2" s="20"/>
      <c r="E2" s="20"/>
      <c r="F2" s="2"/>
      <c r="G2" s="10"/>
      <c r="H2" s="10"/>
      <c r="I2" s="4"/>
    </row>
    <row r="3" spans="1:9" s="11" customFormat="1" ht="75.75" customHeight="1">
      <c r="A3" s="47" t="s">
        <v>18</v>
      </c>
      <c r="B3" s="48"/>
      <c r="C3" s="48"/>
      <c r="D3" s="48"/>
      <c r="E3" s="48"/>
      <c r="F3" s="48"/>
      <c r="G3" s="10"/>
      <c r="H3" s="10"/>
      <c r="I3" s="4"/>
    </row>
    <row r="4" spans="2:8" ht="17.25">
      <c r="B4" s="20"/>
      <c r="C4" s="20"/>
      <c r="D4" s="20"/>
      <c r="E4" s="20"/>
      <c r="G4" s="10"/>
      <c r="H4" s="10"/>
    </row>
    <row r="5" spans="1:9" s="11" customFormat="1" ht="13.5">
      <c r="A5" s="21" t="s">
        <v>6</v>
      </c>
      <c r="B5" s="27"/>
      <c r="C5" s="21"/>
      <c r="D5" s="21"/>
      <c r="E5" s="34"/>
      <c r="F5" s="12"/>
      <c r="G5" s="10"/>
      <c r="H5" s="10"/>
      <c r="I5" s="10"/>
    </row>
    <row r="6" spans="2:9" ht="12.75">
      <c r="B6" s="28"/>
      <c r="C6" s="28"/>
      <c r="D6" s="28"/>
      <c r="I6" s="1"/>
    </row>
    <row r="7" spans="1:9" ht="26.25">
      <c r="A7" s="45" t="s">
        <v>20</v>
      </c>
      <c r="B7" s="29" t="s">
        <v>8</v>
      </c>
      <c r="C7" s="29" t="s">
        <v>15</v>
      </c>
      <c r="D7" s="29" t="s">
        <v>16</v>
      </c>
      <c r="E7" s="36" t="s">
        <v>14</v>
      </c>
      <c r="F7" s="13" t="s">
        <v>17</v>
      </c>
      <c r="I7" s="1"/>
    </row>
    <row r="8" spans="1:85" s="14" customFormat="1" ht="12.75">
      <c r="A8" s="5" t="s">
        <v>5</v>
      </c>
      <c r="B8" s="6"/>
      <c r="C8" s="6"/>
      <c r="D8" s="6"/>
      <c r="E8" s="6"/>
      <c r="F8" s="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</row>
    <row r="9" spans="1:9" ht="12.75">
      <c r="A9" s="23">
        <v>0</v>
      </c>
      <c r="B9" s="3" t="s">
        <v>21</v>
      </c>
      <c r="C9" s="3">
        <v>550</v>
      </c>
      <c r="D9" s="3">
        <v>778</v>
      </c>
      <c r="E9" s="37">
        <f aca="true" t="shared" si="0" ref="E9:E28">((C9-178)*(D9-194))/1000000</f>
        <v>0.217248</v>
      </c>
      <c r="F9" s="9">
        <f>E9*A9*10</f>
        <v>0</v>
      </c>
      <c r="I9" s="1"/>
    </row>
    <row r="10" spans="1:9" ht="12.75">
      <c r="A10" s="23">
        <v>0</v>
      </c>
      <c r="B10" s="3" t="s">
        <v>22</v>
      </c>
      <c r="C10" s="3">
        <v>550</v>
      </c>
      <c r="D10" s="3">
        <v>978</v>
      </c>
      <c r="E10" s="37">
        <f t="shared" si="0"/>
        <v>0.291648</v>
      </c>
      <c r="F10" s="9">
        <f aca="true" t="shared" si="1" ref="F10:F38">E10*A10*10</f>
        <v>0</v>
      </c>
      <c r="I10" s="1"/>
    </row>
    <row r="11" spans="1:9" ht="12.75">
      <c r="A11" s="23">
        <v>0</v>
      </c>
      <c r="B11" s="3" t="s">
        <v>23</v>
      </c>
      <c r="C11" s="3">
        <v>660</v>
      </c>
      <c r="D11" s="3">
        <v>978</v>
      </c>
      <c r="E11" s="37">
        <f t="shared" si="0"/>
        <v>0.377888</v>
      </c>
      <c r="F11" s="9">
        <f t="shared" si="1"/>
        <v>0</v>
      </c>
      <c r="I11" s="1"/>
    </row>
    <row r="12" spans="1:9" ht="12.75">
      <c r="A12" s="23">
        <v>0</v>
      </c>
      <c r="B12" s="3" t="s">
        <v>24</v>
      </c>
      <c r="C12" s="3">
        <v>660</v>
      </c>
      <c r="D12" s="3">
        <v>1178</v>
      </c>
      <c r="E12" s="37">
        <f t="shared" si="0"/>
        <v>0.474288</v>
      </c>
      <c r="F12" s="9">
        <f t="shared" si="1"/>
        <v>0</v>
      </c>
      <c r="I12" s="1"/>
    </row>
    <row r="13" spans="1:9" ht="12.75">
      <c r="A13" s="23">
        <v>0</v>
      </c>
      <c r="B13" s="3" t="s">
        <v>48</v>
      </c>
      <c r="C13" s="3">
        <v>660</v>
      </c>
      <c r="D13" s="3">
        <v>1398</v>
      </c>
      <c r="E13" s="37">
        <f t="shared" si="0"/>
        <v>0.580328</v>
      </c>
      <c r="F13" s="9">
        <f t="shared" si="1"/>
        <v>0</v>
      </c>
      <c r="I13" s="1"/>
    </row>
    <row r="14" spans="1:9" ht="12.75">
      <c r="A14" s="23">
        <v>0</v>
      </c>
      <c r="B14" s="3" t="s">
        <v>25</v>
      </c>
      <c r="C14" s="3">
        <v>780</v>
      </c>
      <c r="D14" s="3">
        <v>978</v>
      </c>
      <c r="E14" s="37">
        <f t="shared" si="0"/>
        <v>0.471968</v>
      </c>
      <c r="F14" s="9">
        <f t="shared" si="1"/>
        <v>0</v>
      </c>
      <c r="I14" s="1"/>
    </row>
    <row r="15" spans="1:9" ht="12.75">
      <c r="A15" s="23">
        <v>0</v>
      </c>
      <c r="B15" s="3" t="s">
        <v>26</v>
      </c>
      <c r="C15" s="3">
        <v>780</v>
      </c>
      <c r="D15" s="3">
        <v>1178</v>
      </c>
      <c r="E15" s="37">
        <f t="shared" si="0"/>
        <v>0.592368</v>
      </c>
      <c r="F15" s="9">
        <f t="shared" si="1"/>
        <v>0</v>
      </c>
      <c r="I15" s="1"/>
    </row>
    <row r="16" spans="1:9" ht="12.75">
      <c r="A16" s="23">
        <v>0</v>
      </c>
      <c r="B16" s="3" t="s">
        <v>27</v>
      </c>
      <c r="C16" s="3">
        <v>780</v>
      </c>
      <c r="D16" s="3">
        <v>1398</v>
      </c>
      <c r="E16" s="37">
        <f t="shared" si="0"/>
        <v>0.724808</v>
      </c>
      <c r="F16" s="9">
        <f t="shared" si="1"/>
        <v>0</v>
      </c>
      <c r="I16" s="1"/>
    </row>
    <row r="17" spans="1:9" ht="12.75">
      <c r="A17" s="23">
        <v>0</v>
      </c>
      <c r="B17" s="3" t="s">
        <v>28</v>
      </c>
      <c r="C17" s="3">
        <v>780</v>
      </c>
      <c r="D17" s="3">
        <v>1600</v>
      </c>
      <c r="E17" s="37">
        <f t="shared" si="0"/>
        <v>0.846412</v>
      </c>
      <c r="F17" s="9">
        <f t="shared" si="1"/>
        <v>0</v>
      </c>
      <c r="I17" s="1"/>
    </row>
    <row r="18" spans="1:9" ht="12.75">
      <c r="A18" s="23">
        <v>0</v>
      </c>
      <c r="B18" s="3" t="s">
        <v>29</v>
      </c>
      <c r="C18" s="3">
        <v>780</v>
      </c>
      <c r="D18" s="3">
        <v>1800</v>
      </c>
      <c r="E18" s="37">
        <f t="shared" si="0"/>
        <v>0.966812</v>
      </c>
      <c r="F18" s="9">
        <f t="shared" si="1"/>
        <v>0</v>
      </c>
      <c r="I18" s="1"/>
    </row>
    <row r="19" spans="1:9" ht="12.75">
      <c r="A19" s="23">
        <v>0</v>
      </c>
      <c r="B19" s="3" t="s">
        <v>30</v>
      </c>
      <c r="C19" s="3">
        <v>942</v>
      </c>
      <c r="D19" s="3">
        <v>978</v>
      </c>
      <c r="E19" s="37">
        <f t="shared" si="0"/>
        <v>0.598976</v>
      </c>
      <c r="F19" s="9">
        <f t="shared" si="1"/>
        <v>0</v>
      </c>
      <c r="I19" s="1"/>
    </row>
    <row r="20" spans="1:9" ht="12.75">
      <c r="A20" s="23">
        <v>0</v>
      </c>
      <c r="B20" s="3" t="s">
        <v>31</v>
      </c>
      <c r="C20" s="3">
        <v>942</v>
      </c>
      <c r="D20" s="3">
        <v>1178</v>
      </c>
      <c r="E20" s="37">
        <f t="shared" si="0"/>
        <v>0.751776</v>
      </c>
      <c r="F20" s="9">
        <f t="shared" si="1"/>
        <v>0</v>
      </c>
      <c r="I20" s="1"/>
    </row>
    <row r="21" spans="1:85" s="14" customFormat="1" ht="12.75">
      <c r="A21" s="23">
        <v>0</v>
      </c>
      <c r="B21" s="3" t="s">
        <v>32</v>
      </c>
      <c r="C21" s="3">
        <v>942</v>
      </c>
      <c r="D21" s="3">
        <v>1398</v>
      </c>
      <c r="E21" s="37">
        <f t="shared" si="0"/>
        <v>0.919856</v>
      </c>
      <c r="F21" s="9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</row>
    <row r="22" spans="1:85" s="14" customFormat="1" ht="12.75">
      <c r="A22" s="23">
        <v>0</v>
      </c>
      <c r="B22" s="3" t="s">
        <v>33</v>
      </c>
      <c r="C22" s="3">
        <v>942</v>
      </c>
      <c r="D22" s="3">
        <v>1600</v>
      </c>
      <c r="E22" s="37">
        <f t="shared" si="0"/>
        <v>1.074184</v>
      </c>
      <c r="F22" s="9">
        <f t="shared" si="1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</row>
    <row r="23" spans="1:85" s="14" customFormat="1" ht="12.75">
      <c r="A23" s="23">
        <v>0</v>
      </c>
      <c r="B23" s="3" t="s">
        <v>34</v>
      </c>
      <c r="C23" s="3">
        <v>1140</v>
      </c>
      <c r="D23" s="3">
        <v>1178</v>
      </c>
      <c r="E23" s="37">
        <f t="shared" si="0"/>
        <v>0.946608</v>
      </c>
      <c r="F23" s="9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</row>
    <row r="24" spans="1:85" s="14" customFormat="1" ht="12.75">
      <c r="A24" s="23">
        <v>0</v>
      </c>
      <c r="B24" s="3" t="s">
        <v>35</v>
      </c>
      <c r="C24" s="3">
        <v>1140</v>
      </c>
      <c r="D24" s="3">
        <v>1398</v>
      </c>
      <c r="E24" s="37">
        <f t="shared" si="0"/>
        <v>1.158248</v>
      </c>
      <c r="F24" s="9">
        <f t="shared" si="1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</row>
    <row r="25" spans="1:85" s="14" customFormat="1" ht="12.75">
      <c r="A25" s="23">
        <v>0</v>
      </c>
      <c r="B25" s="3" t="s">
        <v>36</v>
      </c>
      <c r="C25" s="3">
        <v>1140</v>
      </c>
      <c r="D25" s="3">
        <v>1600</v>
      </c>
      <c r="E25" s="37">
        <f t="shared" si="0"/>
        <v>1.352572</v>
      </c>
      <c r="F25" s="9">
        <f t="shared" si="1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</row>
    <row r="26" spans="1:85" s="14" customFormat="1" ht="12.75">
      <c r="A26" s="23">
        <v>0</v>
      </c>
      <c r="B26" s="3" t="s">
        <v>37</v>
      </c>
      <c r="C26" s="3">
        <v>1340</v>
      </c>
      <c r="D26" s="3">
        <v>978</v>
      </c>
      <c r="E26" s="37">
        <f t="shared" si="0"/>
        <v>0.911008</v>
      </c>
      <c r="F26" s="9">
        <f t="shared" si="1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</row>
    <row r="27" spans="1:85" s="14" customFormat="1" ht="12.75">
      <c r="A27" s="23">
        <v>0</v>
      </c>
      <c r="B27" s="3" t="s">
        <v>38</v>
      </c>
      <c r="C27" s="3">
        <v>1340</v>
      </c>
      <c r="D27" s="3">
        <v>1398</v>
      </c>
      <c r="E27" s="37">
        <f t="shared" si="0"/>
        <v>1.399048</v>
      </c>
      <c r="F27" s="9">
        <f t="shared" si="1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</row>
    <row r="28" spans="1:85" s="14" customFormat="1" ht="12.75">
      <c r="A28" s="23">
        <v>0</v>
      </c>
      <c r="B28" s="3" t="s">
        <v>39</v>
      </c>
      <c r="C28" s="3">
        <v>1340</v>
      </c>
      <c r="D28" s="3">
        <v>1600</v>
      </c>
      <c r="E28" s="37">
        <f t="shared" si="0"/>
        <v>1.633772</v>
      </c>
      <c r="F28" s="9">
        <f t="shared" si="1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</row>
    <row r="29" spans="1:9" ht="12.75">
      <c r="A29" s="24" t="s">
        <v>7</v>
      </c>
      <c r="B29" s="30"/>
      <c r="C29" s="38"/>
      <c r="D29" s="38"/>
      <c r="E29" s="38"/>
      <c r="F29" s="15"/>
      <c r="I29" s="1"/>
    </row>
    <row r="30" spans="1:9" ht="12.75">
      <c r="A30" s="23">
        <v>0</v>
      </c>
      <c r="B30" s="3" t="s">
        <v>40</v>
      </c>
      <c r="C30" s="3">
        <v>780</v>
      </c>
      <c r="D30" s="3">
        <v>920</v>
      </c>
      <c r="E30" s="37">
        <f>((C30-178)*(D30-191))/1000000</f>
        <v>0.438858</v>
      </c>
      <c r="F30" s="9">
        <f t="shared" si="1"/>
        <v>0</v>
      </c>
      <c r="I30" s="1"/>
    </row>
    <row r="31" spans="1:9" ht="12.75">
      <c r="A31" s="23">
        <v>0</v>
      </c>
      <c r="B31" s="3" t="s">
        <v>41</v>
      </c>
      <c r="C31" s="3">
        <v>942</v>
      </c>
      <c r="D31" s="3">
        <v>920</v>
      </c>
      <c r="E31" s="37">
        <f>((C31-178)*(D31-191))/1000000</f>
        <v>0.556956</v>
      </c>
      <c r="F31" s="9">
        <f t="shared" si="1"/>
        <v>0</v>
      </c>
      <c r="I31" s="1"/>
    </row>
    <row r="32" spans="1:9" ht="12.75">
      <c r="A32" s="23">
        <v>0</v>
      </c>
      <c r="B32" s="3" t="s">
        <v>42</v>
      </c>
      <c r="C32" s="3">
        <v>1140</v>
      </c>
      <c r="D32" s="3">
        <v>920</v>
      </c>
      <c r="E32" s="37">
        <f>((C32-178)*(D32-191))/1000000</f>
        <v>0.701298</v>
      </c>
      <c r="F32" s="9">
        <f t="shared" si="1"/>
        <v>0</v>
      </c>
      <c r="I32" s="1"/>
    </row>
    <row r="33" spans="1:9" ht="12.75">
      <c r="A33" s="23">
        <v>0</v>
      </c>
      <c r="B33" s="3" t="s">
        <v>43</v>
      </c>
      <c r="C33" s="3">
        <v>1340</v>
      </c>
      <c r="D33" s="3">
        <v>920</v>
      </c>
      <c r="E33" s="37">
        <f>((C33-178)*(D33-191))/1000000</f>
        <v>0.847098</v>
      </c>
      <c r="F33" s="9">
        <f t="shared" si="1"/>
        <v>0</v>
      </c>
      <c r="I33" s="1"/>
    </row>
    <row r="34" spans="1:9" ht="12.75">
      <c r="A34" s="24" t="s">
        <v>9</v>
      </c>
      <c r="B34" s="30"/>
      <c r="C34" s="38"/>
      <c r="D34" s="38"/>
      <c r="E34" s="39"/>
      <c r="F34" s="15"/>
      <c r="I34" s="1"/>
    </row>
    <row r="35" spans="1:21" ht="12.75">
      <c r="A35" s="23">
        <v>0</v>
      </c>
      <c r="B35" s="3" t="s">
        <v>44</v>
      </c>
      <c r="C35" s="42">
        <v>780</v>
      </c>
      <c r="D35" s="42">
        <v>974</v>
      </c>
      <c r="E35" s="37">
        <f>((C35-177)*(D35-244))/1000000</f>
        <v>0.44019</v>
      </c>
      <c r="F35" s="9">
        <f t="shared" si="1"/>
        <v>0</v>
      </c>
      <c r="I35" s="1"/>
      <c r="R35" s="4"/>
      <c r="S35" s="16"/>
      <c r="T35" s="16"/>
      <c r="U35" s="17"/>
    </row>
    <row r="36" spans="1:21" ht="12.75">
      <c r="A36" s="23">
        <v>0</v>
      </c>
      <c r="B36" s="3" t="s">
        <v>45</v>
      </c>
      <c r="C36" s="42">
        <v>942</v>
      </c>
      <c r="D36" s="42">
        <v>974</v>
      </c>
      <c r="E36" s="37">
        <f>((C36-177)*(D36-244))/1000000</f>
        <v>0.55845</v>
      </c>
      <c r="F36" s="9">
        <f t="shared" si="1"/>
        <v>0</v>
      </c>
      <c r="I36" s="1"/>
      <c r="S36" s="16"/>
      <c r="T36" s="16"/>
      <c r="U36" s="17"/>
    </row>
    <row r="37" spans="1:21" ht="12.75">
      <c r="A37" s="23">
        <v>0</v>
      </c>
      <c r="B37" s="3" t="s">
        <v>46</v>
      </c>
      <c r="C37" s="42">
        <v>1140</v>
      </c>
      <c r="D37" s="42">
        <v>974</v>
      </c>
      <c r="E37" s="37">
        <f>((C37-177)*(D37-244))/1000000</f>
        <v>0.70299</v>
      </c>
      <c r="F37" s="9">
        <f t="shared" si="1"/>
        <v>0</v>
      </c>
      <c r="I37" s="1"/>
      <c r="S37" s="16"/>
      <c r="T37" s="16"/>
      <c r="U37" s="17"/>
    </row>
    <row r="38" spans="1:21" ht="12.75">
      <c r="A38" s="23">
        <v>0</v>
      </c>
      <c r="B38" s="3" t="s">
        <v>47</v>
      </c>
      <c r="C38" s="42">
        <v>1340</v>
      </c>
      <c r="D38" s="42">
        <v>974</v>
      </c>
      <c r="E38" s="37">
        <f>((C38-177)*(D38-244))/1000000</f>
        <v>0.84899</v>
      </c>
      <c r="F38" s="9">
        <f t="shared" si="1"/>
        <v>0</v>
      </c>
      <c r="I38" s="1"/>
      <c r="S38" s="16"/>
      <c r="T38" s="16"/>
      <c r="U38" s="17"/>
    </row>
    <row r="39" spans="1:6" ht="12.75">
      <c r="A39" s="25" t="s">
        <v>1</v>
      </c>
      <c r="B39" s="31"/>
      <c r="C39" s="31"/>
      <c r="D39" s="31"/>
      <c r="E39" s="31"/>
      <c r="F39" s="8"/>
    </row>
    <row r="40" spans="1:6" ht="12.75">
      <c r="A40" s="22"/>
      <c r="B40" s="3" t="s">
        <v>2</v>
      </c>
      <c r="C40" s="43">
        <v>942</v>
      </c>
      <c r="D40" s="43">
        <v>2520</v>
      </c>
      <c r="E40" s="37"/>
      <c r="F40" s="18"/>
    </row>
    <row r="41" spans="1:6" ht="12.75">
      <c r="A41" s="22"/>
      <c r="B41" s="3"/>
      <c r="C41" s="22"/>
      <c r="D41" s="3" t="s">
        <v>10</v>
      </c>
      <c r="E41" s="37">
        <f>(765*1352)/1000000</f>
        <v>1.03428</v>
      </c>
      <c r="F41" s="18"/>
    </row>
    <row r="42" spans="1:6" ht="12.75">
      <c r="A42" s="22"/>
      <c r="B42" s="3"/>
      <c r="C42" s="22"/>
      <c r="D42" s="3" t="s">
        <v>11</v>
      </c>
      <c r="E42" s="37">
        <f>(765*730)/1000000</f>
        <v>0.55845</v>
      </c>
      <c r="F42" s="18"/>
    </row>
    <row r="43" spans="1:6" ht="12.75">
      <c r="A43" s="23">
        <v>0</v>
      </c>
      <c r="B43" s="3"/>
      <c r="C43" s="22"/>
      <c r="D43" s="44" t="s">
        <v>3</v>
      </c>
      <c r="E43" s="40">
        <f>SUM(E41:E42)</f>
        <v>1.59273</v>
      </c>
      <c r="F43" s="9">
        <f>E43*A43*10</f>
        <v>0</v>
      </c>
    </row>
    <row r="44" spans="1:6" ht="12.75">
      <c r="A44" s="25" t="s">
        <v>12</v>
      </c>
      <c r="B44" s="31"/>
      <c r="C44" s="31"/>
      <c r="D44" s="31"/>
      <c r="E44" s="31"/>
      <c r="F44" s="8"/>
    </row>
    <row r="45" spans="1:6" ht="12.75">
      <c r="A45" s="22"/>
      <c r="B45" s="3" t="s">
        <v>0</v>
      </c>
      <c r="C45" s="3">
        <v>780</v>
      </c>
      <c r="D45" s="3">
        <v>1356</v>
      </c>
      <c r="E45" s="37">
        <f>(602*1150)/1000000</f>
        <v>0.6923</v>
      </c>
      <c r="F45" s="18"/>
    </row>
    <row r="46" spans="1:6" ht="12.75">
      <c r="A46" s="22"/>
      <c r="B46" s="3" t="s">
        <v>4</v>
      </c>
      <c r="C46" s="3">
        <v>780</v>
      </c>
      <c r="D46" s="3">
        <v>1093</v>
      </c>
      <c r="E46" s="37">
        <f>(603*930)/1000000</f>
        <v>0.56079</v>
      </c>
      <c r="F46" s="18"/>
    </row>
    <row r="47" spans="1:6" ht="12.75">
      <c r="A47" s="23">
        <v>0</v>
      </c>
      <c r="B47" s="3"/>
      <c r="C47" s="22"/>
      <c r="D47" s="44" t="s">
        <v>3</v>
      </c>
      <c r="E47" s="40">
        <f>SUM(E45,E46)</f>
        <v>1.25309</v>
      </c>
      <c r="F47" s="9">
        <f>E47*A47*10</f>
        <v>0</v>
      </c>
    </row>
    <row r="49" spans="1:6" ht="12.75">
      <c r="A49" s="26" t="s">
        <v>19</v>
      </c>
      <c r="B49" s="32"/>
      <c r="C49" s="26"/>
      <c r="D49" s="26"/>
      <c r="E49" s="41"/>
      <c r="F49" s="19">
        <f>SUM(F9:F48)</f>
        <v>0</v>
      </c>
    </row>
  </sheetData>
  <sheetProtection password="E20B" sheet="1" selectLockedCells="1"/>
  <mergeCells count="2">
    <mergeCell ref="A1:F1"/>
    <mergeCell ref="A3:F3"/>
  </mergeCells>
  <printOptions/>
  <pageMargins left="1.27" right="0.787401575" top="0.984251969" bottom="0.68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Velux Dachflächenfenster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PC-AK</dc:creator>
  <cp:keywords/>
  <dc:description/>
  <cp:lastModifiedBy>Marion Müllner</cp:lastModifiedBy>
  <cp:lastPrinted>2004-02-03T12:25:52Z</cp:lastPrinted>
  <dcterms:created xsi:type="dcterms:W3CDTF">1999-12-02T07:55:26Z</dcterms:created>
  <dcterms:modified xsi:type="dcterms:W3CDTF">2016-05-06T10:16:30Z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System Account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